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" yWindow="0" windowWidth="14628" windowHeight="8316"/>
  </bookViews>
  <sheets>
    <sheet name="Попельнастівська ЗШ І-ІІІ ст" sheetId="40" r:id="rId1"/>
    <sheet name="Долинська філія " sheetId="47" r:id="rId2"/>
    <sheet name="Лист1" sheetId="51" r:id="rId3"/>
  </sheets>
  <calcPr calcId="162913"/>
</workbook>
</file>

<file path=xl/calcChain.xml><?xml version="1.0" encoding="utf-8"?>
<calcChain xmlns="http://schemas.openxmlformats.org/spreadsheetml/2006/main">
  <c r="C7" i="47"/>
  <c r="C6"/>
  <c r="D7" l="1"/>
  <c r="D6"/>
  <c r="C19" l="1"/>
  <c r="D19"/>
  <c r="C9" i="40"/>
  <c r="D9"/>
  <c r="D24" l="1"/>
  <c r="C42"/>
  <c r="E49" i="47"/>
  <c r="E48"/>
  <c r="E47"/>
  <c r="E46"/>
  <c r="E45"/>
  <c r="E44"/>
  <c r="F35" i="40"/>
  <c r="F34"/>
  <c r="F33"/>
  <c r="F32"/>
  <c r="F31"/>
  <c r="F7" l="1"/>
  <c r="F8"/>
  <c r="F9"/>
  <c r="F10"/>
  <c r="F11"/>
  <c r="F12"/>
  <c r="F13"/>
  <c r="F14"/>
  <c r="F15"/>
  <c r="F16"/>
  <c r="F17"/>
  <c r="F18"/>
  <c r="F19"/>
  <c r="F20"/>
  <c r="F21"/>
  <c r="F22"/>
  <c r="F23"/>
  <c r="F6"/>
  <c r="E8" i="47"/>
  <c r="D42" i="51"/>
  <c r="D47"/>
  <c r="D43"/>
  <c r="E7" i="47"/>
  <c r="E9"/>
  <c r="E10"/>
  <c r="E11"/>
  <c r="E12"/>
  <c r="E13"/>
  <c r="E14"/>
  <c r="E15"/>
  <c r="E16"/>
  <c r="E17"/>
  <c r="E18"/>
  <c r="E19"/>
  <c r="E20"/>
  <c r="E21"/>
  <c r="E22"/>
  <c r="E23"/>
  <c r="E6"/>
  <c r="E7" i="40"/>
  <c r="E8"/>
  <c r="E9"/>
  <c r="E10"/>
  <c r="E11"/>
  <c r="E12"/>
  <c r="E13"/>
  <c r="E14"/>
  <c r="E15"/>
  <c r="E16"/>
  <c r="E17"/>
  <c r="E18"/>
  <c r="E19"/>
  <c r="E20"/>
  <c r="E21"/>
  <c r="E22"/>
  <c r="E23"/>
  <c r="E6"/>
  <c r="C76" l="1"/>
  <c r="C76" i="47"/>
  <c r="D24" l="1"/>
  <c r="C50" l="1"/>
  <c r="D50"/>
  <c r="D37"/>
  <c r="C37"/>
  <c r="C49" i="40"/>
  <c r="D49"/>
  <c r="D36"/>
  <c r="C36"/>
  <c r="F36" s="1"/>
  <c r="E50" i="47" l="1"/>
  <c r="C24" i="40" l="1"/>
  <c r="F24" s="1"/>
  <c r="C24" i="47"/>
  <c r="E24" l="1"/>
  <c r="E24" i="40"/>
</calcChain>
</file>

<file path=xl/sharedStrings.xml><?xml version="1.0" encoding="utf-8"?>
<sst xmlns="http://schemas.openxmlformats.org/spreadsheetml/2006/main" count="148" uniqueCount="56">
  <si>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</si>
  <si>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</si>
  <si>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</si>
  <si>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</si>
  <si>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</si>
  <si>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</si>
  <si>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</si>
  <si>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</si>
  <si>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</si>
  <si>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</si>
  <si>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</si>
  <si>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</si>
  <si>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</si>
  <si>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</si>
  <si>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</si>
  <si>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</si>
  <si>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</si>
  <si>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</si>
  <si>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</si>
  <si>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</si>
  <si>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</si>
  <si>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</si>
  <si>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</si>
  <si>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</si>
  <si>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</si>
  <si>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</si>
  <si>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</si>
  <si>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</si>
  <si>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</si>
  <si>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</si>
  <si>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</si>
  <si>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</si>
  <si>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</si>
  <si>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</si>
  <si>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</si>
  <si>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</si>
  <si>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</si>
  <si>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</si>
  <si>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</si>
  <si>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</si>
  <si>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</si>
  <si>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</si>
  <si>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</si>
  <si>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</si>
  <si>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</si>
  <si>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</si>
  <si>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</si>
  <si>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</si>
  <si>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Інформація про перелік товарів,робіт і послуг отриманих як благодійна допомога станом на 01.03. 2019 року</t>
  </si>
  <si>
    <t>Попельнастівська загальноосвітня школа І-ІІІ ступенів Олександрійської районної ради Кіровоградської області</t>
  </si>
  <si>
    <t>Долинська філія Червонокам´янського навчально-вихоного об´єднання " загалоноосвітної школи І-ІІІ ступенів - дошкільного навчального закладу  - позашкільного центру " Олександрійської районної ради Кіровоградської області</t>
  </si>
  <si>
    <t>Інформація про перелік товарів,робіт і послуг отриманих як благодійна допомога станом на 01.09. 2019 року</t>
  </si>
  <si>
    <t xml:space="preserve">Кошторис та фінансовий звіт  про надходження та використання   коштів стоном на 01.10.2019 року  </t>
  </si>
  <si>
    <t xml:space="preserve">Кошторис та фінансовий звіт  про надходження та використання   коштів стоном на 01.01.2021 року  </t>
  </si>
  <si>
    <t xml:space="preserve">Інформація про перелік товарів,робіт і послуг отриманих як благодійна допомога </t>
  </si>
  <si>
    <t>Медикаменти та перевязувальні матеріали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</si>
</sst>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2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3" fillId="0" borderId="1" xfId="0" applyFont="1" applyBorder="1" applyAlignment="1"/>
    <xf numFmtId="0" fontId="5" fillId="0" borderId="0" xfId="0" applyFont="1"/>
    <xf numFmtId="0" fontId="2" fillId="0" borderId="1" xfId="0" applyFont="1" applyBorder="1" applyAlignment="1">
      <alignment wrapText="1"/>
    </xf>
    <xf numFmtId="0" fontId="6" fillId="0" borderId="1" xfId="0" applyFont="1" applyBorder="1" applyAlignment="1"/>
    <xf numFmtId="0" fontId="7" fillId="0" borderId="1" xfId="0" applyNumberFormat="1" applyFont="1" applyBorder="1" applyAlignment="1">
      <alignment horizontal="left"/>
    </xf>
    <xf numFmtId="2" fontId="3" fillId="0" borderId="0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0" xfId="0" applyFont="1" applyBorder="1" applyAlignment="1">
      <alignment wrapText="1"/>
    </xf>
    <xf numFmtId="0" fontId="3" fillId="0" borderId="0" xfId="0" applyFont="1" applyBorder="1"/>
    <xf numFmtId="2" fontId="2" fillId="0" borderId="0" xfId="0" applyNumberFormat="1" applyFont="1" applyBorder="1"/>
    <xf numFmtId="2" fontId="9" fillId="0" borderId="1" xfId="0" applyNumberFormat="1" applyFont="1" applyBorder="1"/>
    <xf numFmtId="2" fontId="6" fillId="0" borderId="1" xfId="0" applyNumberFormat="1" applyFont="1" applyBorder="1"/>
    <xf numFmtId="2" fontId="6" fillId="2" borderId="1" xfId="0" applyNumberFormat="1" applyFont="1" applyFill="1" applyBorder="1"/>
    <xf numFmtId="2" fontId="9" fillId="2" borderId="1" xfId="0" applyNumberFormat="1" applyFont="1" applyFill="1" applyBorder="1"/>
    <xf numFmtId="2" fontId="2" fillId="2" borderId="1" xfId="0" applyNumberFormat="1" applyFont="1" applyFill="1" applyBorder="1"/>
    <xf numFmtId="2" fontId="3" fillId="2" borderId="1" xfId="0" applyNumberFormat="1" applyFont="1" applyFill="1" applyBorder="1" applyAlignment="1"/>
    <xf numFmtId="2" fontId="3" fillId="2" borderId="1" xfId="0" applyNumberFormat="1" applyFont="1" applyFill="1" applyBorder="1" applyAlignment="1">
      <alignment wrapText="1"/>
    </xf>
    <xf numFmtId="2" fontId="0" fillId="2" borderId="0" xfId="0" applyNumberFormat="1" applyFill="1"/>
    <xf numFmtId="0" fontId="0" fillId="2" borderId="0" xfId="0" applyFill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wrapText="1"/>
    </xf>
    <xf numFmtId="0" fontId="0" fillId="2" borderId="0" xfId="0" applyFont="1" applyFill="1" applyAlignment="1">
      <alignment horizontal="center"/>
    </xf>
    <xf numFmtId="0" fontId="1" fillId="2" borderId="0" xfId="0" applyFont="1" applyFill="1"/>
    <xf numFmtId="16" fontId="0" fillId="2" borderId="0" xfId="0" applyNumberFormat="1" applyFill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6" fillId="0" borderId="3" xfId="0" applyNumberFormat="1" applyFont="1" applyBorder="1" applyAlignment="1"/>
    <xf numFmtId="2" fontId="6" fillId="0" borderId="4" xfId="0" applyNumberFormat="1" applyFont="1" applyBorder="1" applyAlignment="1"/>
    <xf numFmtId="2" fontId="2" fillId="2" borderId="3" xfId="0" applyNumberFormat="1" applyFont="1" applyFill="1" applyBorder="1" applyAlignment="1"/>
    <xf numFmtId="2" fontId="2" fillId="2" borderId="4" xfId="0" applyNumberFormat="1" applyFont="1" applyFill="1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2" fontId="3" fillId="0" borderId="1" xfId="0" applyNumberFormat="1" applyFont="1" applyBorder="1" applyAlignment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2" fontId="6" fillId="2" borderId="3" xfId="0" applyNumberFormat="1" applyFont="1" applyFill="1" applyBorder="1" applyAlignment="1"/>
    <xf numFmtId="2" fontId="6" fillId="2" borderId="4" xfId="0" applyNumberFormat="1" applyFont="1" applyFill="1" applyBorder="1" applyAlignment="1"/>
    <xf numFmtId="2" fontId="9" fillId="2" borderId="3" xfId="0" applyNumberFormat="1" applyFont="1" applyFill="1" applyBorder="1" applyAlignment="1"/>
    <xf numFmtId="2" fontId="9" fillId="2" borderId="4" xfId="0" applyNumberFormat="1" applyFont="1" applyFill="1" applyBorder="1" applyAlignmen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tabSelected="1" topLeftCell="A25" workbookViewId="0">
      <selection activeCell="C69" sqref="C69:D76"/>
    </sheetView>
  </sheetViews>
  <sheetFormatPr defaultRowHeight="14.4"/>
  <cols>
    <col min="1" max="1" width="40.88671875" style="3" customWidth="1"/>
    <col min="2" max="2" width="9.33203125" style="1" customWidth="1"/>
    <col min="3" max="3" width="18.6640625" customWidth="1"/>
    <col min="4" max="4" width="17.109375" customWidth="1"/>
    <col min="5" max="5" width="11" hidden="1" customWidth="1"/>
    <col min="6" max="6" width="11" bestFit="1" customWidth="1"/>
  </cols>
  <sheetData>
    <row r="2" spans="1:6" ht="37.5" customHeight="1">
      <c r="A2" s="58" t="s">
        <v>53</v>
      </c>
      <c r="B2" s="59"/>
      <c r="C2" s="59"/>
      <c r="D2" s="59"/>
    </row>
    <row r="3" spans="1:6" ht="49.5" customHeight="1">
      <c r="A3" s="75" t="s">
        <v>49</v>
      </c>
      <c r="B3" s="76"/>
      <c r="C3" s="76"/>
      <c r="D3" s="76"/>
    </row>
    <row r="4" spans="1:6" ht="41.25" customHeight="1">
      <c r="A4" s="66" t="s">
        <v>24</v>
      </c>
      <c r="B4" s="67"/>
      <c r="C4" s="67"/>
      <c r="D4" s="67"/>
    </row>
    <row r="5" spans="1:6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">
      <c r="A6" s="46" t="s">
        <v>22</v>
      </c>
      <c r="B6" s="47">
        <v>2111</v>
      </c>
      <c r="C6" s="48">
        <v>3328336.54</v>
      </c>
      <c r="D6" s="48">
        <v>3328336.54</v>
      </c>
      <c r="E6" s="22">
        <f>C6-D6</f>
        <v>0</v>
      </c>
      <c r="F6" s="22">
        <f>C6-D6</f>
        <v>0</v>
      </c>
    </row>
    <row r="7" spans="1:6" s="2" customFormat="1" ht="18">
      <c r="A7" s="46" t="s">
        <v>41</v>
      </c>
      <c r="B7" s="47">
        <v>2120</v>
      </c>
      <c r="C7" s="48">
        <v>724090.9</v>
      </c>
      <c r="D7" s="48">
        <v>724090.9</v>
      </c>
      <c r="E7" s="22">
        <f t="shared" ref="E7:E24" si="0">C7-D7</f>
        <v>0</v>
      </c>
      <c r="F7" s="22">
        <f t="shared" ref="F7:F24" si="1">C7-D7</f>
        <v>0</v>
      </c>
    </row>
    <row r="8" spans="1:6" ht="35.4">
      <c r="A8" s="18" t="s">
        <v>2</v>
      </c>
      <c r="B8" s="47">
        <v>2210</v>
      </c>
      <c r="C8" s="20">
        <v>354713.56</v>
      </c>
      <c r="D8" s="20">
        <v>354713.56</v>
      </c>
      <c r="E8" s="22">
        <f t="shared" si="0"/>
        <v>0</v>
      </c>
      <c r="F8" s="22">
        <f t="shared" si="1"/>
        <v>0</v>
      </c>
    </row>
    <row r="9" spans="1:6" ht="18">
      <c r="A9" s="18" t="s">
        <v>3</v>
      </c>
      <c r="B9" s="47">
        <v>2230</v>
      </c>
      <c r="C9" s="20">
        <f>D9</f>
        <v>134641.4</v>
      </c>
      <c r="D9" s="20">
        <f>93110.3+41531.1</f>
        <v>134641.4</v>
      </c>
      <c r="E9" s="22">
        <f t="shared" si="0"/>
        <v>0</v>
      </c>
      <c r="F9" s="22">
        <f t="shared" si="1"/>
        <v>0</v>
      </c>
    </row>
    <row r="10" spans="1:6" ht="35.4">
      <c r="A10" s="18" t="s">
        <v>4</v>
      </c>
      <c r="B10" s="47">
        <v>2240</v>
      </c>
      <c r="C10" s="20">
        <v>226409.12</v>
      </c>
      <c r="D10" s="20">
        <v>226409.12</v>
      </c>
      <c r="E10" s="22">
        <f t="shared" si="0"/>
        <v>0</v>
      </c>
      <c r="F10" s="22">
        <f t="shared" si="1"/>
        <v>0</v>
      </c>
    </row>
    <row r="11" spans="1:6" ht="35.4">
      <c r="A11" s="18" t="s">
        <v>55</v>
      </c>
      <c r="B11" s="47">
        <v>2220</v>
      </c>
      <c r="C11" s="20">
        <v>3644.13</v>
      </c>
      <c r="D11" s="20">
        <v>3644.13</v>
      </c>
      <c r="E11" s="22">
        <f t="shared" si="0"/>
        <v>0</v>
      </c>
      <c r="F11" s="22">
        <f t="shared" si="1"/>
        <v>0</v>
      </c>
    </row>
    <row r="12" spans="1:6" ht="18">
      <c r="A12" s="18" t="s">
        <v>6</v>
      </c>
      <c r="B12" s="47">
        <v>2271</v>
      </c>
      <c r="C12" s="20"/>
      <c r="D12" s="20"/>
      <c r="E12" s="22">
        <f t="shared" si="0"/>
        <v>0</v>
      </c>
      <c r="F12" s="22">
        <f t="shared" si="1"/>
        <v>0</v>
      </c>
    </row>
    <row r="13" spans="1:6" ht="35.4">
      <c r="A13" s="18" t="s">
        <v>7</v>
      </c>
      <c r="B13" s="47">
        <v>2272</v>
      </c>
      <c r="C13" s="20"/>
      <c r="D13" s="20"/>
      <c r="E13" s="22">
        <f t="shared" si="0"/>
        <v>0</v>
      </c>
      <c r="F13" s="22">
        <f t="shared" si="1"/>
        <v>0</v>
      </c>
    </row>
    <row r="14" spans="1:6" ht="18">
      <c r="A14" s="18" t="s">
        <v>8</v>
      </c>
      <c r="B14" s="47">
        <v>2273</v>
      </c>
      <c r="C14" s="20">
        <v>52344.03</v>
      </c>
      <c r="D14" s="20">
        <v>52344.03</v>
      </c>
      <c r="E14" s="22">
        <f t="shared" si="0"/>
        <v>0</v>
      </c>
      <c r="F14" s="22">
        <f t="shared" si="1"/>
        <v>0</v>
      </c>
    </row>
    <row r="15" spans="1:6" ht="18">
      <c r="A15" s="18" t="s">
        <v>9</v>
      </c>
      <c r="B15" s="47">
        <v>2274</v>
      </c>
      <c r="C15" s="20">
        <v>129727.95</v>
      </c>
      <c r="D15" s="20">
        <v>129727.95</v>
      </c>
      <c r="E15" s="22">
        <f t="shared" si="0"/>
        <v>0</v>
      </c>
      <c r="F15" s="22">
        <f t="shared" si="1"/>
        <v>0</v>
      </c>
    </row>
    <row r="16" spans="1:6" ht="18">
      <c r="A16" s="18" t="s">
        <v>10</v>
      </c>
      <c r="B16" s="47">
        <v>2275</v>
      </c>
      <c r="C16" s="20"/>
      <c r="D16" s="20"/>
      <c r="E16" s="22">
        <f t="shared" si="0"/>
        <v>0</v>
      </c>
      <c r="F16" s="22">
        <f t="shared" si="1"/>
        <v>0</v>
      </c>
    </row>
    <row r="17" spans="1:9" ht="33.75" customHeight="1">
      <c r="A17" s="18" t="s">
        <v>11</v>
      </c>
      <c r="B17" s="47">
        <v>2282</v>
      </c>
      <c r="C17" s="20">
        <v>3660</v>
      </c>
      <c r="D17" s="20">
        <v>3660</v>
      </c>
      <c r="E17" s="22">
        <f t="shared" si="0"/>
        <v>0</v>
      </c>
      <c r="F17" s="22">
        <f t="shared" si="1"/>
        <v>0</v>
      </c>
    </row>
    <row r="18" spans="1:9" ht="15.75" customHeight="1">
      <c r="A18" s="18" t="s">
        <v>14</v>
      </c>
      <c r="B18" s="47">
        <v>2730</v>
      </c>
      <c r="C18" s="20"/>
      <c r="D18" s="20"/>
      <c r="E18" s="22">
        <f t="shared" si="0"/>
        <v>0</v>
      </c>
      <c r="F18" s="22">
        <f t="shared" si="1"/>
        <v>0</v>
      </c>
    </row>
    <row r="19" spans="1:9" ht="15.75" customHeight="1">
      <c r="A19" s="18" t="s">
        <v>15</v>
      </c>
      <c r="B19" s="47">
        <v>2800</v>
      </c>
      <c r="C19" s="20">
        <v>2282.42</v>
      </c>
      <c r="D19" s="20">
        <v>2282.42</v>
      </c>
      <c r="E19" s="22">
        <f t="shared" si="0"/>
        <v>0</v>
      </c>
      <c r="F19" s="22">
        <f t="shared" si="1"/>
        <v>0</v>
      </c>
    </row>
    <row r="20" spans="1:9" ht="39" customHeight="1">
      <c r="A20" s="18" t="s">
        <v>12</v>
      </c>
      <c r="B20" s="47">
        <v>3110</v>
      </c>
      <c r="C20" s="20">
        <v>264663.75</v>
      </c>
      <c r="D20" s="20">
        <v>264663.75</v>
      </c>
      <c r="E20" s="22">
        <f t="shared" si="0"/>
        <v>0</v>
      </c>
      <c r="F20" s="22">
        <f t="shared" si="1"/>
        <v>0</v>
      </c>
      <c r="H20" s="31"/>
    </row>
    <row r="21" spans="1:9" ht="35.4">
      <c r="A21" s="18" t="s">
        <v>20</v>
      </c>
      <c r="B21" s="47">
        <v>3122</v>
      </c>
      <c r="C21" s="20"/>
      <c r="D21" s="20"/>
      <c r="E21" s="22">
        <f t="shared" si="0"/>
        <v>0</v>
      </c>
      <c r="F21" s="22">
        <f t="shared" si="1"/>
        <v>0</v>
      </c>
      <c r="I21" t="s">
        <v>19</v>
      </c>
    </row>
    <row r="22" spans="1:9" ht="35.4">
      <c r="A22" s="18" t="s">
        <v>21</v>
      </c>
      <c r="B22" s="47">
        <v>3132</v>
      </c>
      <c r="C22" s="20">
        <v>57600</v>
      </c>
      <c r="D22" s="20">
        <v>57600</v>
      </c>
      <c r="E22" s="22">
        <f t="shared" si="0"/>
        <v>0</v>
      </c>
      <c r="F22" s="22">
        <f t="shared" si="1"/>
        <v>0</v>
      </c>
    </row>
    <row r="23" spans="1:9" ht="35.4">
      <c r="A23" s="18" t="s">
        <v>42</v>
      </c>
      <c r="B23" s="47">
        <v>3142</v>
      </c>
      <c r="C23" s="20"/>
      <c r="D23" s="20"/>
      <c r="E23" s="22">
        <f t="shared" si="0"/>
        <v>0</v>
      </c>
      <c r="F23" s="22">
        <f t="shared" si="1"/>
        <v>0</v>
      </c>
    </row>
    <row r="24" spans="1:9" ht="18">
      <c r="A24" s="18" t="s">
        <v>13</v>
      </c>
      <c r="B24" s="47"/>
      <c r="C24" s="41">
        <f>SUM(C6:C23)</f>
        <v>5282113.8000000007</v>
      </c>
      <c r="D24" s="41">
        <f>SUM(D6:D23)</f>
        <v>5282113.8000000007</v>
      </c>
      <c r="E24" s="22">
        <f t="shared" si="0"/>
        <v>0</v>
      </c>
      <c r="F24" s="22">
        <f t="shared" si="1"/>
        <v>0</v>
      </c>
    </row>
    <row r="25" spans="1:9">
      <c r="A25" s="49"/>
      <c r="B25" s="50"/>
      <c r="C25" s="44"/>
      <c r="D25" s="44"/>
    </row>
    <row r="26" spans="1:9">
      <c r="A26" s="49"/>
      <c r="B26" s="51"/>
      <c r="C26" s="44"/>
      <c r="D26" s="44"/>
    </row>
    <row r="27" spans="1:9" ht="31.5" customHeight="1">
      <c r="A27" s="68" t="s">
        <v>25</v>
      </c>
      <c r="B27" s="69"/>
      <c r="C27" s="69"/>
      <c r="D27" s="69"/>
    </row>
    <row r="28" spans="1:9">
      <c r="A28" s="49"/>
      <c r="B28" s="51"/>
      <c r="C28" s="45"/>
      <c r="D28" s="52"/>
    </row>
    <row r="29" spans="1:9" ht="69.599999999999994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5.4" hidden="1">
      <c r="A30" s="11" t="s">
        <v>2</v>
      </c>
      <c r="B30" s="17">
        <v>2210</v>
      </c>
      <c r="C30" s="37"/>
      <c r="D30" s="13"/>
      <c r="F30" s="22"/>
    </row>
    <row r="31" spans="1:9" ht="18">
      <c r="A31" s="12" t="s">
        <v>3</v>
      </c>
      <c r="B31" s="17">
        <v>2230</v>
      </c>
      <c r="C31" s="20">
        <v>5440</v>
      </c>
      <c r="D31" s="20">
        <v>5440</v>
      </c>
      <c r="F31" s="22">
        <f t="shared" ref="F31:F36" si="2">C31-D31</f>
        <v>0</v>
      </c>
    </row>
    <row r="32" spans="1:9" ht="18" hidden="1">
      <c r="A32" s="12" t="s">
        <v>4</v>
      </c>
      <c r="B32" s="17">
        <v>2240</v>
      </c>
      <c r="C32" s="40"/>
      <c r="D32" s="20"/>
      <c r="F32" s="22">
        <f t="shared" si="2"/>
        <v>0</v>
      </c>
    </row>
    <row r="33" spans="1:6" ht="18" hidden="1">
      <c r="A33" s="11" t="s">
        <v>15</v>
      </c>
      <c r="B33" s="17">
        <v>2800</v>
      </c>
      <c r="C33" s="40"/>
      <c r="D33" s="20"/>
      <c r="F33" s="22">
        <f t="shared" si="2"/>
        <v>0</v>
      </c>
    </row>
    <row r="34" spans="1:6" ht="52.8" hidden="1">
      <c r="A34" s="11" t="s">
        <v>12</v>
      </c>
      <c r="B34" s="17">
        <v>3110</v>
      </c>
      <c r="C34" s="20"/>
      <c r="D34" s="20"/>
      <c r="F34" s="22">
        <f t="shared" si="2"/>
        <v>0</v>
      </c>
    </row>
    <row r="35" spans="1:6" ht="18" hidden="1">
      <c r="A35" s="18" t="s">
        <v>16</v>
      </c>
      <c r="B35" s="19">
        <v>3132</v>
      </c>
      <c r="C35" s="20"/>
      <c r="D35" s="20"/>
      <c r="F35" s="22">
        <f t="shared" si="2"/>
        <v>0</v>
      </c>
    </row>
    <row r="36" spans="1:6" ht="18">
      <c r="A36" s="11" t="s">
        <v>13</v>
      </c>
      <c r="B36" s="17"/>
      <c r="C36" s="41">
        <f>SUM(C30:C35)</f>
        <v>5440</v>
      </c>
      <c r="D36" s="41">
        <f>SUM(D30:D35)</f>
        <v>5440</v>
      </c>
      <c r="F36" s="22">
        <f t="shared" si="2"/>
        <v>0</v>
      </c>
    </row>
    <row r="37" spans="1:6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3.75" customHeight="1">
      <c r="A39" s="53" t="s">
        <v>26</v>
      </c>
      <c r="B39" s="54"/>
      <c r="C39" s="54"/>
      <c r="D39" s="54"/>
    </row>
    <row r="40" spans="1:6">
      <c r="A40" s="1"/>
      <c r="B40" s="5"/>
      <c r="C40" s="4"/>
      <c r="D40" s="4"/>
    </row>
    <row r="41" spans="1:6" ht="69.599999999999994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5.4">
      <c r="A42" s="11" t="s">
        <v>2</v>
      </c>
      <c r="B42" s="17">
        <v>2210</v>
      </c>
      <c r="C42" s="38">
        <f>8.15+82.37</f>
        <v>90.52000000000001</v>
      </c>
      <c r="D42" s="38">
        <v>90.52</v>
      </c>
      <c r="F42" s="22"/>
    </row>
    <row r="43" spans="1:6" ht="18">
      <c r="A43" s="12" t="s">
        <v>3</v>
      </c>
      <c r="B43" s="17">
        <v>2230</v>
      </c>
      <c r="C43" s="39">
        <v>6351.44</v>
      </c>
      <c r="D43" s="38">
        <v>6351.44</v>
      </c>
      <c r="F43" s="22"/>
    </row>
    <row r="44" spans="1:6" ht="18">
      <c r="A44" s="12" t="s">
        <v>4</v>
      </c>
      <c r="B44" s="17">
        <v>2240</v>
      </c>
      <c r="C44" s="39"/>
      <c r="D44" s="38"/>
      <c r="F44" s="22"/>
    </row>
    <row r="45" spans="1:6" ht="18">
      <c r="A45" s="12" t="s">
        <v>10</v>
      </c>
      <c r="B45" s="33">
        <v>2275</v>
      </c>
      <c r="C45" s="39"/>
      <c r="D45" s="38"/>
      <c r="F45" s="22"/>
    </row>
    <row r="46" spans="1:6" ht="18">
      <c r="A46" s="11" t="s">
        <v>15</v>
      </c>
      <c r="B46" s="17">
        <v>2800</v>
      </c>
      <c r="C46" s="39"/>
      <c r="D46" s="38"/>
      <c r="F46" s="22"/>
    </row>
    <row r="47" spans="1:6" ht="52.8">
      <c r="A47" s="11" t="s">
        <v>12</v>
      </c>
      <c r="B47" s="17">
        <v>3110</v>
      </c>
      <c r="C47" s="39">
        <v>110000</v>
      </c>
      <c r="D47" s="38">
        <v>110000</v>
      </c>
      <c r="F47" s="22"/>
    </row>
    <row r="48" spans="1:6" ht="18">
      <c r="A48" s="18" t="s">
        <v>16</v>
      </c>
      <c r="B48" s="19">
        <v>3132</v>
      </c>
      <c r="C48" s="20"/>
      <c r="D48" s="20"/>
      <c r="F48" s="22"/>
    </row>
    <row r="49" spans="1:6" ht="18">
      <c r="A49" s="11" t="s">
        <v>13</v>
      </c>
      <c r="B49" s="17"/>
      <c r="C49" s="41">
        <f>C42+C43+C46+C47+C48</f>
        <v>116441.96</v>
      </c>
      <c r="D49" s="14">
        <f>D42+D43+D46+D47+D48</f>
        <v>116441.96</v>
      </c>
      <c r="F49" s="22"/>
    </row>
    <row r="51" spans="1:6" ht="6" customHeight="1"/>
    <row r="52" spans="1:6" ht="6.75" customHeight="1"/>
    <row r="53" spans="1:6" ht="6" customHeight="1"/>
    <row r="55" spans="1:6" ht="35.25" customHeight="1">
      <c r="A55" s="53" t="s">
        <v>54</v>
      </c>
      <c r="B55" s="54"/>
      <c r="C55" s="54"/>
      <c r="D55" s="54"/>
    </row>
    <row r="57" spans="1:6" ht="17.399999999999999">
      <c r="A57" s="55" t="s">
        <v>27</v>
      </c>
      <c r="B57" s="56"/>
      <c r="C57" s="57" t="s">
        <v>28</v>
      </c>
      <c r="D57" s="56"/>
    </row>
    <row r="58" spans="1:6" ht="18" hidden="1">
      <c r="A58" s="32" t="s">
        <v>36</v>
      </c>
      <c r="B58" s="29">
        <v>2210</v>
      </c>
      <c r="C58" s="74"/>
      <c r="D58" s="74"/>
    </row>
    <row r="59" spans="1:6" ht="18" hidden="1">
      <c r="A59" s="32" t="s">
        <v>30</v>
      </c>
      <c r="B59" s="29">
        <v>2210</v>
      </c>
      <c r="C59" s="72"/>
      <c r="D59" s="73"/>
    </row>
    <row r="60" spans="1:6" ht="18" hidden="1">
      <c r="A60" s="32" t="s">
        <v>33</v>
      </c>
      <c r="B60" s="29">
        <v>2210</v>
      </c>
      <c r="C60" s="62"/>
      <c r="D60" s="63"/>
    </row>
    <row r="61" spans="1:6" ht="18" hidden="1">
      <c r="A61" s="32" t="s">
        <v>38</v>
      </c>
      <c r="B61" s="30">
        <v>3110.221</v>
      </c>
      <c r="C61" s="70"/>
      <c r="D61" s="71"/>
    </row>
    <row r="62" spans="1:6" ht="18" hidden="1">
      <c r="A62" s="32" t="s">
        <v>29</v>
      </c>
      <c r="B62" s="29">
        <v>2210</v>
      </c>
      <c r="C62" s="70"/>
      <c r="D62" s="71"/>
    </row>
    <row r="63" spans="1:6" ht="18" hidden="1">
      <c r="A63" s="32" t="s">
        <v>31</v>
      </c>
      <c r="B63" s="29">
        <v>2210</v>
      </c>
      <c r="C63" s="70"/>
      <c r="D63" s="71"/>
    </row>
    <row r="64" spans="1:6" ht="18" hidden="1">
      <c r="A64" s="32" t="s">
        <v>37</v>
      </c>
      <c r="B64" s="29">
        <v>2210</v>
      </c>
      <c r="C64" s="70"/>
      <c r="D64" s="71"/>
    </row>
    <row r="65" spans="1:4" ht="18" hidden="1">
      <c r="A65" s="32" t="s">
        <v>32</v>
      </c>
      <c r="B65" s="29">
        <v>3110</v>
      </c>
      <c r="C65" s="62"/>
      <c r="D65" s="63"/>
    </row>
    <row r="66" spans="1:4" ht="18" hidden="1">
      <c r="A66" s="32" t="s">
        <v>34</v>
      </c>
      <c r="B66" s="29">
        <v>2210</v>
      </c>
      <c r="C66" s="70"/>
      <c r="D66" s="71"/>
    </row>
    <row r="67" spans="1:4" ht="18" hidden="1">
      <c r="A67" s="32" t="s">
        <v>35</v>
      </c>
      <c r="B67" s="29">
        <v>2210</v>
      </c>
      <c r="C67" s="70"/>
      <c r="D67" s="71"/>
    </row>
    <row r="68" spans="1:4" ht="18" hidden="1">
      <c r="A68" s="32" t="s">
        <v>47</v>
      </c>
      <c r="B68" s="29">
        <v>2240</v>
      </c>
      <c r="C68" s="70"/>
      <c r="D68" s="71"/>
    </row>
    <row r="69" spans="1:4" ht="18">
      <c r="A69" s="32" t="s">
        <v>39</v>
      </c>
      <c r="B69" s="29">
        <v>2230</v>
      </c>
      <c r="C69" s="77">
        <v>6351.44</v>
      </c>
      <c r="D69" s="78"/>
    </row>
    <row r="70" spans="1:4" ht="18" hidden="1">
      <c r="A70" s="32" t="s">
        <v>40</v>
      </c>
      <c r="B70" s="29">
        <v>2210</v>
      </c>
      <c r="C70" s="79"/>
      <c r="D70" s="80"/>
    </row>
    <row r="71" spans="1:4" ht="18" hidden="1">
      <c r="A71" s="32" t="s">
        <v>46</v>
      </c>
      <c r="B71" s="29">
        <v>2210</v>
      </c>
      <c r="C71" s="77"/>
      <c r="D71" s="78"/>
    </row>
    <row r="72" spans="1:4" ht="18" hidden="1">
      <c r="A72" s="32" t="s">
        <v>44</v>
      </c>
      <c r="B72" s="29">
        <v>2210</v>
      </c>
      <c r="C72" s="77"/>
      <c r="D72" s="78"/>
    </row>
    <row r="73" spans="1:4" ht="18" hidden="1">
      <c r="A73" s="32" t="s">
        <v>43</v>
      </c>
      <c r="B73" s="29">
        <v>2210</v>
      </c>
      <c r="C73" s="77"/>
      <c r="D73" s="78"/>
    </row>
    <row r="74" spans="1:4" ht="18" hidden="1">
      <c r="A74" s="32" t="s">
        <v>45</v>
      </c>
      <c r="B74" s="33">
        <v>2210</v>
      </c>
      <c r="C74" s="77"/>
      <c r="D74" s="78"/>
    </row>
    <row r="75" spans="1:4" ht="18" hidden="1">
      <c r="A75" s="60"/>
      <c r="B75" s="61"/>
      <c r="C75" s="77"/>
      <c r="D75" s="78"/>
    </row>
    <row r="76" spans="1:4" ht="18">
      <c r="A76" s="60"/>
      <c r="B76" s="61"/>
      <c r="C76" s="64">
        <f>SUM(C58:D75)</f>
        <v>6351.44</v>
      </c>
      <c r="D76" s="65"/>
    </row>
  </sheetData>
  <mergeCells count="29">
    <mergeCell ref="C69:D69"/>
    <mergeCell ref="A75:B75"/>
    <mergeCell ref="C75:D75"/>
    <mergeCell ref="A76:B76"/>
    <mergeCell ref="C76:D76"/>
    <mergeCell ref="C70:D70"/>
    <mergeCell ref="C71:D71"/>
    <mergeCell ref="C72:D72"/>
    <mergeCell ref="C73:D73"/>
    <mergeCell ref="C74:D74"/>
    <mergeCell ref="C64:D64"/>
    <mergeCell ref="C65:D65"/>
    <mergeCell ref="C66:D66"/>
    <mergeCell ref="C67:D67"/>
    <mergeCell ref="C68:D68"/>
    <mergeCell ref="A2:D2"/>
    <mergeCell ref="A4:D4"/>
    <mergeCell ref="A27:D27"/>
    <mergeCell ref="A39:D39"/>
    <mergeCell ref="C63:D63"/>
    <mergeCell ref="A55:D55"/>
    <mergeCell ref="C62:D62"/>
    <mergeCell ref="C59:D59"/>
    <mergeCell ref="C60:D60"/>
    <mergeCell ref="C61:D61"/>
    <mergeCell ref="A57:B57"/>
    <mergeCell ref="C57:D57"/>
    <mergeCell ref="C58:D58"/>
    <mergeCell ref="A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8"/>
  <sheetViews>
    <sheetView topLeftCell="A42" workbookViewId="0">
      <selection activeCell="H85" sqref="H84:H85"/>
    </sheetView>
  </sheetViews>
  <sheetFormatPr defaultRowHeight="14.4"/>
  <cols>
    <col min="1" max="1" width="40.88671875" style="3" customWidth="1"/>
    <col min="2" max="2" width="9" style="1" customWidth="1"/>
    <col min="3" max="3" width="19.44140625" customWidth="1"/>
    <col min="4" max="4" width="16.6640625" customWidth="1"/>
    <col min="5" max="5" width="10.44140625" customWidth="1"/>
    <col min="6" max="6" width="10.88671875" customWidth="1"/>
  </cols>
  <sheetData>
    <row r="2" spans="1:9" ht="75.75" customHeight="1">
      <c r="A2" s="58" t="s">
        <v>53</v>
      </c>
      <c r="B2" s="59"/>
      <c r="C2" s="59"/>
      <c r="D2" s="59"/>
    </row>
    <row r="3" spans="1:9" ht="84" customHeight="1">
      <c r="A3" s="75" t="s">
        <v>50</v>
      </c>
      <c r="B3" s="76"/>
      <c r="C3" s="76"/>
      <c r="D3" s="76"/>
      <c r="I3" s="27"/>
    </row>
    <row r="4" spans="1:9" ht="42" customHeight="1">
      <c r="A4" s="66" t="s">
        <v>24</v>
      </c>
      <c r="B4" s="67"/>
      <c r="C4" s="67"/>
      <c r="D4" s="67"/>
    </row>
    <row r="5" spans="1:9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9" s="2" customFormat="1" ht="18">
      <c r="A6" s="21" t="s">
        <v>22</v>
      </c>
      <c r="B6" s="16">
        <v>2111</v>
      </c>
      <c r="C6" s="43">
        <f>334904.39+51103.93+783641.92</f>
        <v>1169650.24</v>
      </c>
      <c r="D6" s="43">
        <f>334904.39+51103.93+783641.92</f>
        <v>1169650.24</v>
      </c>
      <c r="E6" s="22">
        <f>C6-D6</f>
        <v>0</v>
      </c>
      <c r="F6" s="22"/>
    </row>
    <row r="7" spans="1:9" s="2" customFormat="1" ht="18">
      <c r="A7" s="21" t="s">
        <v>41</v>
      </c>
      <c r="B7" s="16">
        <v>2120</v>
      </c>
      <c r="C7" s="43">
        <f>80440.48+12390.52+184585.93</f>
        <v>277416.93</v>
      </c>
      <c r="D7" s="43">
        <f>80440.48+12390.52+184585.93</f>
        <v>277416.93</v>
      </c>
      <c r="E7" s="22">
        <f t="shared" ref="E7:E24" si="0">C7-D7</f>
        <v>0</v>
      </c>
      <c r="F7" s="22"/>
    </row>
    <row r="8" spans="1:9" ht="35.4">
      <c r="A8" s="11" t="s">
        <v>2</v>
      </c>
      <c r="B8" s="16">
        <v>2210</v>
      </c>
      <c r="C8" s="42">
        <v>18337.14</v>
      </c>
      <c r="D8" s="42">
        <v>18337.14</v>
      </c>
      <c r="E8" s="22">
        <f t="shared" si="0"/>
        <v>0</v>
      </c>
      <c r="F8" s="22"/>
    </row>
    <row r="9" spans="1:9" ht="18">
      <c r="A9" s="11" t="s">
        <v>3</v>
      </c>
      <c r="B9" s="16">
        <v>2230</v>
      </c>
      <c r="C9" s="42">
        <v>16036.8</v>
      </c>
      <c r="D9" s="42">
        <v>16036.8</v>
      </c>
      <c r="E9" s="22">
        <f t="shared" si="0"/>
        <v>0</v>
      </c>
      <c r="F9" s="22"/>
    </row>
    <row r="10" spans="1:9" ht="35.4">
      <c r="A10" s="11" t="s">
        <v>4</v>
      </c>
      <c r="B10" s="16">
        <v>2240</v>
      </c>
      <c r="C10" s="42">
        <v>1034.78</v>
      </c>
      <c r="D10" s="42">
        <v>1034.78</v>
      </c>
      <c r="E10" s="22">
        <f t="shared" si="0"/>
        <v>0</v>
      </c>
      <c r="F10" s="22"/>
    </row>
    <row r="11" spans="1:9" ht="18">
      <c r="A11" s="11" t="s">
        <v>5</v>
      </c>
      <c r="B11" s="16">
        <v>2250</v>
      </c>
      <c r="C11" s="42"/>
      <c r="D11" s="42"/>
      <c r="E11" s="22">
        <f t="shared" si="0"/>
        <v>0</v>
      </c>
      <c r="F11" s="22"/>
    </row>
    <row r="12" spans="1:9" ht="18">
      <c r="A12" s="11" t="s">
        <v>6</v>
      </c>
      <c r="B12" s="16">
        <v>2271</v>
      </c>
      <c r="C12" s="42"/>
      <c r="D12" s="42"/>
      <c r="E12" s="22">
        <f t="shared" si="0"/>
        <v>0</v>
      </c>
      <c r="F12" s="22"/>
    </row>
    <row r="13" spans="1:9" ht="35.4">
      <c r="A13" s="11" t="s">
        <v>7</v>
      </c>
      <c r="B13" s="16">
        <v>2272</v>
      </c>
      <c r="C13" s="42"/>
      <c r="D13" s="42"/>
      <c r="E13" s="22">
        <f t="shared" si="0"/>
        <v>0</v>
      </c>
      <c r="F13" s="22"/>
    </row>
    <row r="14" spans="1:9" ht="18">
      <c r="A14" s="11" t="s">
        <v>8</v>
      </c>
      <c r="B14" s="16">
        <v>2273</v>
      </c>
      <c r="C14" s="42">
        <v>20887.439999999999</v>
      </c>
      <c r="D14" s="42">
        <v>20887.439999999999</v>
      </c>
      <c r="E14" s="22">
        <f t="shared" si="0"/>
        <v>0</v>
      </c>
      <c r="F14" s="22"/>
    </row>
    <row r="15" spans="1:9" ht="18">
      <c r="A15" s="11" t="s">
        <v>9</v>
      </c>
      <c r="B15" s="16">
        <v>2274</v>
      </c>
      <c r="C15" s="42"/>
      <c r="D15" s="42"/>
      <c r="E15" s="22">
        <f t="shared" si="0"/>
        <v>0</v>
      </c>
      <c r="F15" s="22"/>
    </row>
    <row r="16" spans="1:9" ht="18">
      <c r="A16" s="11" t="s">
        <v>10</v>
      </c>
      <c r="B16" s="16">
        <v>2275</v>
      </c>
      <c r="C16" s="42">
        <v>258178.98</v>
      </c>
      <c r="D16" s="42">
        <v>258178.98</v>
      </c>
      <c r="E16" s="22">
        <f t="shared" si="0"/>
        <v>0</v>
      </c>
      <c r="F16" s="22"/>
    </row>
    <row r="17" spans="1:9" ht="35.25" customHeight="1">
      <c r="A17" s="11" t="s">
        <v>11</v>
      </c>
      <c r="B17" s="16">
        <v>2282</v>
      </c>
      <c r="C17" s="42">
        <v>1320</v>
      </c>
      <c r="D17" s="42">
        <v>1320</v>
      </c>
      <c r="E17" s="22">
        <f t="shared" si="0"/>
        <v>0</v>
      </c>
      <c r="F17" s="22"/>
    </row>
    <row r="18" spans="1:9" ht="18" customHeight="1">
      <c r="A18" s="11" t="s">
        <v>14</v>
      </c>
      <c r="B18" s="16">
        <v>2730</v>
      </c>
      <c r="C18" s="42"/>
      <c r="D18" s="42"/>
      <c r="E18" s="22">
        <f t="shared" si="0"/>
        <v>0</v>
      </c>
      <c r="F18" s="22"/>
    </row>
    <row r="19" spans="1:9" ht="15.75" customHeight="1">
      <c r="A19" s="11" t="s">
        <v>15</v>
      </c>
      <c r="B19" s="16">
        <v>2800</v>
      </c>
      <c r="C19" s="42">
        <f>D19</f>
        <v>6677.66</v>
      </c>
      <c r="D19" s="42">
        <f>4128.13+2549.53</f>
        <v>6677.66</v>
      </c>
      <c r="E19" s="22">
        <f t="shared" si="0"/>
        <v>0</v>
      </c>
      <c r="F19" s="22"/>
    </row>
    <row r="20" spans="1:9" ht="39" customHeight="1">
      <c r="A20" s="11" t="s">
        <v>12</v>
      </c>
      <c r="B20" s="16">
        <v>3110</v>
      </c>
      <c r="C20" s="20">
        <v>18210</v>
      </c>
      <c r="D20" s="20">
        <v>18210</v>
      </c>
      <c r="E20" s="22">
        <f t="shared" si="0"/>
        <v>0</v>
      </c>
      <c r="F20" s="22"/>
    </row>
    <row r="21" spans="1:9" ht="35.4">
      <c r="A21" s="11" t="s">
        <v>20</v>
      </c>
      <c r="B21" s="16">
        <v>3122</v>
      </c>
      <c r="C21" s="20"/>
      <c r="D21" s="20"/>
      <c r="E21" s="22">
        <f t="shared" si="0"/>
        <v>0</v>
      </c>
      <c r="F21" s="22"/>
      <c r="I21" t="s">
        <v>19</v>
      </c>
    </row>
    <row r="22" spans="1:9" ht="35.4">
      <c r="A22" s="11" t="s">
        <v>21</v>
      </c>
      <c r="B22" s="16">
        <v>3132</v>
      </c>
      <c r="C22" s="20"/>
      <c r="D22" s="20"/>
      <c r="E22" s="22">
        <f t="shared" si="0"/>
        <v>0</v>
      </c>
      <c r="F22" s="22"/>
    </row>
    <row r="23" spans="1:9" ht="31.5" customHeight="1">
      <c r="A23" s="28" t="s">
        <v>42</v>
      </c>
      <c r="B23" s="16">
        <v>3142</v>
      </c>
      <c r="C23" s="20"/>
      <c r="D23" s="20"/>
      <c r="E23" s="22">
        <f t="shared" si="0"/>
        <v>0</v>
      </c>
      <c r="F23" s="22"/>
    </row>
    <row r="24" spans="1:9" ht="16.5" customHeight="1">
      <c r="A24" s="11" t="s">
        <v>13</v>
      </c>
      <c r="B24" s="16"/>
      <c r="C24" s="41">
        <f>SUM(C6:C23)</f>
        <v>1787749.9699999997</v>
      </c>
      <c r="D24" s="41">
        <f>SUM(D6:D23)</f>
        <v>1787749.9699999997</v>
      </c>
      <c r="E24" s="22">
        <f t="shared" si="0"/>
        <v>0</v>
      </c>
      <c r="F24" s="22"/>
    </row>
    <row r="25" spans="1:9" ht="18">
      <c r="A25" s="6"/>
      <c r="B25" s="7"/>
      <c r="C25" s="8"/>
      <c r="D25" s="8"/>
    </row>
    <row r="26" spans="1:9" ht="18">
      <c r="A26" s="6"/>
      <c r="B26" s="7"/>
      <c r="C26" s="8"/>
      <c r="D26" s="8"/>
    </row>
    <row r="27" spans="1:9" ht="34.5" customHeight="1">
      <c r="A27" s="58" t="s">
        <v>25</v>
      </c>
      <c r="B27" s="81"/>
      <c r="C27" s="81"/>
      <c r="D27" s="81"/>
    </row>
    <row r="28" spans="1:9" ht="18">
      <c r="A28" s="23"/>
      <c r="B28" s="7"/>
      <c r="C28" s="24"/>
      <c r="D28" s="25"/>
    </row>
    <row r="29" spans="1:9" ht="69.599999999999994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5.4">
      <c r="A30" s="11" t="s">
        <v>2</v>
      </c>
      <c r="B30" s="17">
        <v>2210</v>
      </c>
      <c r="C30" s="13"/>
      <c r="D30" s="13"/>
      <c r="F30" s="22"/>
    </row>
    <row r="31" spans="1:9" ht="18">
      <c r="A31" s="12" t="s">
        <v>3</v>
      </c>
      <c r="B31" s="17">
        <v>2230</v>
      </c>
      <c r="C31" s="13"/>
      <c r="D31" s="13"/>
      <c r="F31" s="22"/>
    </row>
    <row r="32" spans="1:9" ht="18">
      <c r="A32" s="12" t="s">
        <v>4</v>
      </c>
      <c r="B32" s="17">
        <v>2240</v>
      </c>
      <c r="C32" s="13"/>
      <c r="D32" s="13"/>
      <c r="F32" s="22"/>
    </row>
    <row r="33" spans="1:6" ht="18">
      <c r="A33" s="11" t="s">
        <v>10</v>
      </c>
      <c r="B33" s="26">
        <v>2275</v>
      </c>
      <c r="C33" s="13"/>
      <c r="D33" s="13"/>
      <c r="F33" s="22"/>
    </row>
    <row r="34" spans="1:6" ht="18">
      <c r="A34" s="11" t="s">
        <v>15</v>
      </c>
      <c r="B34" s="17">
        <v>2800</v>
      </c>
      <c r="C34" s="13"/>
      <c r="D34" s="13"/>
      <c r="F34" s="22"/>
    </row>
    <row r="35" spans="1:6" ht="52.8">
      <c r="A35" s="11" t="s">
        <v>12</v>
      </c>
      <c r="B35" s="17">
        <v>3110</v>
      </c>
      <c r="C35" s="13"/>
      <c r="D35" s="13"/>
      <c r="F35" s="22"/>
    </row>
    <row r="36" spans="1:6" ht="18">
      <c r="A36" s="18" t="s">
        <v>16</v>
      </c>
      <c r="B36" s="19">
        <v>3132</v>
      </c>
      <c r="C36" s="20"/>
      <c r="D36" s="20"/>
      <c r="F36" s="22"/>
    </row>
    <row r="37" spans="1:6" ht="18">
      <c r="A37" s="11" t="s">
        <v>13</v>
      </c>
      <c r="B37" s="17"/>
      <c r="C37" s="14">
        <f>SUM(C30:C36)</f>
        <v>0</v>
      </c>
      <c r="D37" s="14">
        <f>SUM(D30:D36)</f>
        <v>0</v>
      </c>
      <c r="F37" s="22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6" customHeight="1">
      <c r="A40" s="53" t="s">
        <v>26</v>
      </c>
      <c r="B40" s="54"/>
      <c r="C40" s="54"/>
      <c r="D40" s="54"/>
    </row>
    <row r="41" spans="1:6">
      <c r="A41" s="1"/>
      <c r="B41" s="5"/>
      <c r="C41" s="4"/>
      <c r="D41" s="4"/>
    </row>
    <row r="42" spans="1:6" ht="69.599999999999994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5.4">
      <c r="A43" s="11" t="s">
        <v>2</v>
      </c>
      <c r="B43" s="17">
        <v>2210</v>
      </c>
      <c r="C43" s="13">
        <v>43.18</v>
      </c>
      <c r="D43" s="13">
        <v>43.18</v>
      </c>
      <c r="F43" s="22"/>
    </row>
    <row r="44" spans="1:6" ht="18">
      <c r="A44" s="12" t="s">
        <v>3</v>
      </c>
      <c r="B44" s="17">
        <v>2230</v>
      </c>
      <c r="C44" s="20">
        <v>1201.8800000000001</v>
      </c>
      <c r="D44" s="20">
        <v>1201.8800000000001</v>
      </c>
      <c r="E44" s="22">
        <f t="shared" ref="E44:E50" si="1">C44-D44</f>
        <v>0</v>
      </c>
      <c r="F44" s="22"/>
    </row>
    <row r="45" spans="1:6" ht="18">
      <c r="A45" s="12" t="s">
        <v>4</v>
      </c>
      <c r="B45" s="17">
        <v>2240</v>
      </c>
      <c r="C45" s="20"/>
      <c r="D45" s="20"/>
      <c r="E45" s="22">
        <f t="shared" si="1"/>
        <v>0</v>
      </c>
      <c r="F45" s="22"/>
    </row>
    <row r="46" spans="1:6" ht="18">
      <c r="A46" s="12" t="s">
        <v>10</v>
      </c>
      <c r="B46" s="33">
        <v>2275</v>
      </c>
      <c r="C46" s="20"/>
      <c r="D46" s="20"/>
      <c r="E46" s="22">
        <f t="shared" si="1"/>
        <v>0</v>
      </c>
      <c r="F46" s="22"/>
    </row>
    <row r="47" spans="1:6" ht="18">
      <c r="A47" s="11" t="s">
        <v>15</v>
      </c>
      <c r="B47" s="17">
        <v>2800</v>
      </c>
      <c r="C47" s="20"/>
      <c r="D47" s="20"/>
      <c r="E47" s="22">
        <f t="shared" si="1"/>
        <v>0</v>
      </c>
      <c r="F47" s="22"/>
    </row>
    <row r="48" spans="1:6" ht="52.8">
      <c r="A48" s="11" t="s">
        <v>12</v>
      </c>
      <c r="B48" s="17">
        <v>3110</v>
      </c>
      <c r="C48" s="20"/>
      <c r="D48" s="20"/>
      <c r="E48" s="22">
        <f t="shared" si="1"/>
        <v>0</v>
      </c>
      <c r="F48" s="22"/>
    </row>
    <row r="49" spans="1:7" ht="18">
      <c r="A49" s="18" t="s">
        <v>16</v>
      </c>
      <c r="B49" s="19">
        <v>3132</v>
      </c>
      <c r="C49" s="20"/>
      <c r="D49" s="20"/>
      <c r="E49" s="22">
        <f t="shared" si="1"/>
        <v>0</v>
      </c>
      <c r="F49" s="22"/>
    </row>
    <row r="50" spans="1:7" ht="18">
      <c r="A50" s="11" t="s">
        <v>13</v>
      </c>
      <c r="B50" s="17"/>
      <c r="C50" s="41">
        <f>C43+C44+C47+C48+C49</f>
        <v>1245.0600000000002</v>
      </c>
      <c r="D50" s="41">
        <f>D43+D44+D47+D48+D49</f>
        <v>1245.0600000000002</v>
      </c>
      <c r="E50" s="22">
        <f t="shared" si="1"/>
        <v>0</v>
      </c>
      <c r="F50" s="22"/>
    </row>
    <row r="51" spans="1:7" ht="18">
      <c r="A51" s="34"/>
      <c r="B51" s="35"/>
      <c r="C51" s="36"/>
      <c r="D51" s="36"/>
      <c r="F51" s="22"/>
    </row>
    <row r="52" spans="1:7" ht="18">
      <c r="A52" s="34"/>
      <c r="B52" s="35"/>
      <c r="C52" s="36"/>
      <c r="D52" s="36"/>
      <c r="F52" s="22"/>
    </row>
    <row r="54" spans="1:7" ht="18">
      <c r="G54" s="31"/>
    </row>
    <row r="55" spans="1:7" ht="33" customHeight="1">
      <c r="A55" s="53" t="s">
        <v>54</v>
      </c>
      <c r="B55" s="54"/>
      <c r="C55" s="54"/>
      <c r="D55" s="54"/>
    </row>
    <row r="57" spans="1:7" ht="17.399999999999999">
      <c r="A57" s="55" t="s">
        <v>27</v>
      </c>
      <c r="B57" s="56"/>
      <c r="C57" s="57" t="s">
        <v>28</v>
      </c>
      <c r="D57" s="56"/>
    </row>
    <row r="58" spans="1:7" ht="18" hidden="1">
      <c r="A58" s="32" t="s">
        <v>36</v>
      </c>
      <c r="B58" s="29">
        <v>2210</v>
      </c>
      <c r="C58" s="74"/>
      <c r="D58" s="74"/>
    </row>
    <row r="59" spans="1:7" ht="36" hidden="1" customHeight="1">
      <c r="A59" s="32" t="s">
        <v>30</v>
      </c>
      <c r="B59" s="29">
        <v>2210</v>
      </c>
      <c r="C59" s="72"/>
      <c r="D59" s="73"/>
    </row>
    <row r="60" spans="1:7" ht="18" hidden="1">
      <c r="A60" s="32" t="s">
        <v>33</v>
      </c>
      <c r="B60" s="29">
        <v>2210</v>
      </c>
      <c r="C60" s="72"/>
      <c r="D60" s="73"/>
    </row>
    <row r="61" spans="1:7" ht="18" hidden="1">
      <c r="A61" s="32" t="s">
        <v>38</v>
      </c>
      <c r="B61" s="30">
        <v>3110.221</v>
      </c>
      <c r="C61" s="62"/>
      <c r="D61" s="63"/>
    </row>
    <row r="62" spans="1:7" ht="18" hidden="1">
      <c r="A62" s="32" t="s">
        <v>29</v>
      </c>
      <c r="B62" s="29">
        <v>2210</v>
      </c>
      <c r="C62" s="72"/>
      <c r="D62" s="73"/>
    </row>
    <row r="63" spans="1:7" ht="18" hidden="1">
      <c r="A63" s="32" t="s">
        <v>31</v>
      </c>
      <c r="B63" s="29">
        <v>2210</v>
      </c>
      <c r="C63" s="72"/>
      <c r="D63" s="73"/>
    </row>
    <row r="64" spans="1:7" ht="18" hidden="1">
      <c r="A64" s="32" t="s">
        <v>37</v>
      </c>
      <c r="B64" s="29">
        <v>2210</v>
      </c>
      <c r="C64" s="72"/>
      <c r="D64" s="73"/>
    </row>
    <row r="65" spans="1:4" ht="18" hidden="1">
      <c r="A65" s="32" t="s">
        <v>32</v>
      </c>
      <c r="B65" s="29">
        <v>3110</v>
      </c>
      <c r="C65" s="62"/>
      <c r="D65" s="63"/>
    </row>
    <row r="66" spans="1:4" ht="18" hidden="1">
      <c r="A66" s="32" t="s">
        <v>34</v>
      </c>
      <c r="B66" s="29">
        <v>2210</v>
      </c>
      <c r="C66" s="62"/>
      <c r="D66" s="63"/>
    </row>
    <row r="67" spans="1:4" ht="18">
      <c r="A67" s="32" t="s">
        <v>35</v>
      </c>
      <c r="B67" s="29">
        <v>2210</v>
      </c>
      <c r="C67" s="62"/>
      <c r="D67" s="63"/>
    </row>
    <row r="68" spans="1:4" ht="18">
      <c r="A68" s="32" t="s">
        <v>47</v>
      </c>
      <c r="B68" s="29">
        <v>2240</v>
      </c>
      <c r="C68" s="62"/>
      <c r="D68" s="63"/>
    </row>
    <row r="69" spans="1:4" ht="18">
      <c r="A69" s="32" t="s">
        <v>39</v>
      </c>
      <c r="B69" s="29">
        <v>2230</v>
      </c>
      <c r="C69" s="77">
        <v>1201.8800000000001</v>
      </c>
      <c r="D69" s="78"/>
    </row>
    <row r="70" spans="1:4" ht="18">
      <c r="A70" s="32" t="s">
        <v>40</v>
      </c>
      <c r="B70" s="29">
        <v>2210</v>
      </c>
      <c r="C70" s="77"/>
      <c r="D70" s="78"/>
    </row>
    <row r="71" spans="1:4" ht="18">
      <c r="A71" s="32" t="s">
        <v>46</v>
      </c>
      <c r="B71" s="29">
        <v>2210</v>
      </c>
      <c r="C71" s="77"/>
      <c r="D71" s="78"/>
    </row>
    <row r="72" spans="1:4" ht="18">
      <c r="A72" s="32" t="s">
        <v>44</v>
      </c>
      <c r="B72" s="29">
        <v>2210</v>
      </c>
      <c r="C72" s="77"/>
      <c r="D72" s="78"/>
    </row>
    <row r="73" spans="1:4" ht="18">
      <c r="A73" s="32" t="s">
        <v>43</v>
      </c>
      <c r="B73" s="29">
        <v>2210</v>
      </c>
      <c r="C73" s="77"/>
      <c r="D73" s="78"/>
    </row>
    <row r="74" spans="1:4" ht="18">
      <c r="A74" s="32" t="s">
        <v>45</v>
      </c>
      <c r="B74" s="33">
        <v>2210</v>
      </c>
      <c r="C74" s="77"/>
      <c r="D74" s="78"/>
    </row>
    <row r="75" spans="1:4" ht="18">
      <c r="A75" s="60"/>
      <c r="B75" s="61"/>
      <c r="C75" s="77"/>
      <c r="D75" s="78"/>
    </row>
    <row r="76" spans="1:4" ht="18">
      <c r="A76" s="60"/>
      <c r="B76" s="61"/>
      <c r="C76" s="64">
        <f>SUM(C58:D75)</f>
        <v>1201.8800000000001</v>
      </c>
      <c r="D76" s="65"/>
    </row>
    <row r="78" spans="1:4" ht="33" customHeight="1">
      <c r="A78" s="53"/>
      <c r="B78" s="54"/>
      <c r="C78" s="54"/>
      <c r="D78" s="54"/>
    </row>
  </sheetData>
  <mergeCells count="30">
    <mergeCell ref="A76:B76"/>
    <mergeCell ref="C76:D76"/>
    <mergeCell ref="C70:D70"/>
    <mergeCell ref="C71:D71"/>
    <mergeCell ref="C72:D72"/>
    <mergeCell ref="C73:D73"/>
    <mergeCell ref="C74:D74"/>
    <mergeCell ref="A2:D2"/>
    <mergeCell ref="A4:D4"/>
    <mergeCell ref="A27:D27"/>
    <mergeCell ref="A40:D40"/>
    <mergeCell ref="A75:B75"/>
    <mergeCell ref="C75:D75"/>
    <mergeCell ref="A3:D3"/>
    <mergeCell ref="A78:D78"/>
    <mergeCell ref="A55:D55"/>
    <mergeCell ref="A57:B57"/>
    <mergeCell ref="C57:D57"/>
    <mergeCell ref="C59:D59"/>
    <mergeCell ref="C58:D58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4"/>
  <sheetViews>
    <sheetView workbookViewId="0">
      <selection activeCell="A3" sqref="A3:D3"/>
    </sheetView>
  </sheetViews>
  <sheetFormatPr defaultRowHeight="14.4"/>
  <sheetData>
    <row r="2" spans="1:1" ht="17.399999999999999">
      <c r="A2" s="7" t="s">
        <v>52</v>
      </c>
    </row>
    <row r="3" spans="1:1" ht="17.399999999999999">
      <c r="A3" s="7"/>
    </row>
    <row r="42" spans="4:4">
      <c r="D42">
        <f>C60+C71</f>
        <v>7281.4</v>
      </c>
    </row>
    <row r="43" spans="4:4">
      <c r="D43">
        <f>C69</f>
        <v>17740.32</v>
      </c>
    </row>
    <row r="47" spans="4:4">
      <c r="D47">
        <f>C65</f>
        <v>15234.12</v>
      </c>
    </row>
    <row r="54" spans="1:3" ht="17.399999999999999">
      <c r="A54" s="7" t="s">
        <v>48</v>
      </c>
    </row>
    <row r="55" spans="1:3" ht="17.399999999999999">
      <c r="A55" s="7" t="s">
        <v>51</v>
      </c>
    </row>
    <row r="58" spans="1:3" hidden="1"/>
    <row r="59" spans="1:3" hidden="1"/>
    <row r="60" spans="1:3">
      <c r="C60">
        <v>7281.4</v>
      </c>
    </row>
    <row r="61" spans="1:3" hidden="1"/>
    <row r="62" spans="1:3" hidden="1"/>
    <row r="63" spans="1:3" hidden="1"/>
    <row r="64" spans="1:3" hidden="1"/>
    <row r="65" spans="3:3">
      <c r="C65">
        <v>15234.12</v>
      </c>
    </row>
    <row r="66" spans="3:3" hidden="1"/>
    <row r="67" spans="3:3" hidden="1"/>
    <row r="68" spans="3:3" hidden="1"/>
    <row r="69" spans="3:3">
      <c r="C69">
        <v>17740.32</v>
      </c>
    </row>
    <row r="70" spans="3:3" hidden="1"/>
    <row r="72" spans="3:3" hidden="1"/>
    <row r="73" spans="3:3" hidden="1"/>
    <row r="74" spans="3:3" hidden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Попельнастівська ЗШ І-ІІІ ст</vt:lpstr>
      <vt:lpstr>Долинська філія 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2021-01-09T09:14:31Z</cp:lastPrinted>
  <dcterms:created xsi:type="dcterms:W3CDTF">2017-11-02T06:22:39Z</dcterms:created>
  <dcterms:modified xsi:type="dcterms:W3CDTF">2021-01-11T14:01:40Z</dcterms:modified>
</cp:coreProperties>
</file>